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mjanowski\AppData\Local\Temp\ezdpuw\20250211151016854\"/>
    </mc:Choice>
  </mc:AlternateContent>
  <xr:revisionPtr revIDLastSave="0" documentId="13_ncr:1_{FE2F1AB7-71F5-4A16-995C-D78E96AF5071}" xr6:coauthVersionLast="47" xr6:coauthVersionMax="47" xr10:uidLastSave="{00000000-0000-0000-0000-000000000000}"/>
  <bookViews>
    <workbookView xWindow="28680" yWindow="915" windowWidth="29040" windowHeight="158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J26" i="1"/>
  <c r="G26" i="1"/>
  <c r="D26" i="1"/>
  <c r="D28" i="1" s="1"/>
  <c r="D29" i="1" s="1"/>
  <c r="O26" i="1"/>
  <c r="M26" i="1"/>
  <c r="D32" i="1" l="1"/>
  <c r="D35" i="1" s="1"/>
  <c r="D36" i="1" s="1"/>
</calcChain>
</file>

<file path=xl/sharedStrings.xml><?xml version="1.0" encoding="utf-8"?>
<sst xmlns="http://schemas.openxmlformats.org/spreadsheetml/2006/main" count="194" uniqueCount="94">
  <si>
    <t>adres</t>
  </si>
  <si>
    <t>Białystok</t>
  </si>
  <si>
    <t>Gdańsk</t>
  </si>
  <si>
    <t>Gorzów Wlkp.</t>
  </si>
  <si>
    <t xml:space="preserve">Kielce </t>
  </si>
  <si>
    <t>ul. Jana Pawła II 9a, 26-001 Masłów Pierwszy</t>
  </si>
  <si>
    <t>Łódź</t>
  </si>
  <si>
    <t>ul. Gen. Maczka 36c, 94-328 Łódź</t>
  </si>
  <si>
    <t xml:space="preserve">Olsztyn </t>
  </si>
  <si>
    <t>ul. Lotnicza 18, 11-034 Gryźliny</t>
  </si>
  <si>
    <t xml:space="preserve">Opole </t>
  </si>
  <si>
    <t>ul. Lotniskowa 25, 46-070 Polska Nowa Wieś</t>
  </si>
  <si>
    <t>Ostrów Wlkp.</t>
  </si>
  <si>
    <t xml:space="preserve">Płock </t>
  </si>
  <si>
    <t>ul. Bielska 60, 09-400 Płock</t>
  </si>
  <si>
    <t xml:space="preserve">Poznań </t>
  </si>
  <si>
    <t>Sanok</t>
  </si>
  <si>
    <t>Biała Góra, 38-500 Sanok</t>
  </si>
  <si>
    <t>Suwałki</t>
  </si>
  <si>
    <t>ul. Wojczyńskiego 2a, 16-400 Suwałki</t>
  </si>
  <si>
    <t>Szczecin</t>
  </si>
  <si>
    <t xml:space="preserve">Wrocław </t>
  </si>
  <si>
    <t>Zielona Góra</t>
  </si>
  <si>
    <t>ul. Skokowa 17, 66-015 Zielona Góra</t>
  </si>
  <si>
    <t>Filia/Oddział</t>
  </si>
  <si>
    <t>Zrealizowano dnia</t>
  </si>
  <si>
    <t>Lotnisko Szczecin Goleniów, 72-100 Goleniów</t>
  </si>
  <si>
    <t>ul. Jana Dekerta 4, 66-400 Gorzów Wielkopolski</t>
  </si>
  <si>
    <t>lp.</t>
  </si>
  <si>
    <t>Bydgoszcz</t>
  </si>
  <si>
    <t>Katowice</t>
  </si>
  <si>
    <t>Lublin</t>
  </si>
  <si>
    <t>Sokołów P.</t>
  </si>
  <si>
    <t>Janowice 32a. 21-007 Janowice</t>
  </si>
  <si>
    <t>Al. 550-lecia 9, 08-300 Sokołów Podlaski</t>
  </si>
  <si>
    <t>Szosa Gdańska 31, 86-021 Żołędowo</t>
  </si>
  <si>
    <t>Lotnisko 34, 40-271 Katowice</t>
  </si>
  <si>
    <t>Michałków 1d, 63-410 Ostrów Wielkopolski</t>
  </si>
  <si>
    <t xml:space="preserve">Bramy </t>
  </si>
  <si>
    <t>HT 150 nr 43336 12mx6m</t>
  </si>
  <si>
    <t>2,5mx2,5m</t>
  </si>
  <si>
    <t>dwuskrzydłowa 2x3,5m</t>
  </si>
  <si>
    <t>wiśniowski 2x12m</t>
  </si>
  <si>
    <t>HT 150 nr 44143 12mx4,5</t>
  </si>
  <si>
    <t>przesuwna 6m</t>
  </si>
  <si>
    <t>ST 3 12mx5,1m</t>
  </si>
  <si>
    <t>brak</t>
  </si>
  <si>
    <t>HT 150 13,8m x 4,5m</t>
  </si>
  <si>
    <t>HT 150 nr 43337 12m x 4,5m</t>
  </si>
  <si>
    <t>HT 150 nr 44010 12,5x4,5m</t>
  </si>
  <si>
    <t>HT 150 nr 43287 12x5,1m</t>
  </si>
  <si>
    <t>HT 150 nr 42777 12m x 4,5m</t>
  </si>
  <si>
    <t>2,12mx2,5m</t>
  </si>
  <si>
    <t>HT 150 nr 43481 12mx4,5m</t>
  </si>
  <si>
    <t>2,5m2,5m</t>
  </si>
  <si>
    <t>HT 150 44220 12x4,5m</t>
  </si>
  <si>
    <t>2,5x2,5m</t>
  </si>
  <si>
    <t>HT 150 nr 43669 12x4,5m</t>
  </si>
  <si>
    <t>ST3 12x5,1m</t>
  </si>
  <si>
    <t>2,4x2,5m</t>
  </si>
  <si>
    <r>
      <rPr>
        <b/>
        <sz val="8"/>
        <color theme="1"/>
        <rFont val="Calibri"/>
        <family val="2"/>
        <charset val="238"/>
        <scheme val="minor"/>
      </rPr>
      <t>3 szt.</t>
    </r>
    <r>
      <rPr>
        <sz val="8"/>
        <color theme="1"/>
        <rFont val="Calibri"/>
        <family val="2"/>
        <charset val="238"/>
        <scheme val="minor"/>
      </rPr>
      <t xml:space="preserve"> (dwuskrzydłowa 6m, jednoskrzydłowa 3m, przesuwna 6m)</t>
    </r>
  </si>
  <si>
    <r>
      <rPr>
        <b/>
        <sz val="8"/>
        <color theme="1"/>
        <rFont val="Calibri"/>
        <family val="2"/>
        <charset val="238"/>
        <scheme val="minor"/>
      </rPr>
      <t>2 szt.</t>
    </r>
    <r>
      <rPr>
        <sz val="8"/>
        <color theme="1"/>
        <rFont val="Calibri"/>
        <family val="2"/>
        <charset val="238"/>
        <scheme val="minor"/>
      </rPr>
      <t xml:space="preserve"> przesuwna 6m</t>
    </r>
  </si>
  <si>
    <t>Megadoor 12x5,1m</t>
  </si>
  <si>
    <t>koszt przeglądu netto</t>
  </si>
  <si>
    <t>koszt naprawy serwisowej netto</t>
  </si>
  <si>
    <t>n.d.</t>
  </si>
  <si>
    <t>ul. Ciołkowskiego 2, 15-602 Białystok</t>
  </si>
  <si>
    <t>brama hangarowa (dwa przeglądy w roku)</t>
  </si>
  <si>
    <t>brama garażowa (jeden przegląd w roku)</t>
  </si>
  <si>
    <t>brama wjazdowa (jeden przegląd w roku)</t>
  </si>
  <si>
    <t>brama lotniskowa (dwa przeglądy w roku)</t>
  </si>
  <si>
    <t>własność lotniska</t>
  </si>
  <si>
    <t>Wiśniowski 2x12m</t>
  </si>
  <si>
    <r>
      <rPr>
        <b/>
        <sz val="8"/>
        <color theme="1"/>
        <rFont val="Calibri"/>
        <family val="2"/>
        <charset val="238"/>
        <scheme val="minor"/>
      </rPr>
      <t>2 szt</t>
    </r>
    <r>
      <rPr>
        <sz val="8"/>
        <color theme="1"/>
        <rFont val="Calibri"/>
        <family val="2"/>
        <charset val="238"/>
        <scheme val="minor"/>
      </rPr>
      <t>. brama harmonijkowa ręczna 10,6x5m 3 skrzydłowa</t>
    </r>
  </si>
  <si>
    <t>obowiązuje gwarancja</t>
  </si>
  <si>
    <t>brak bramy</t>
  </si>
  <si>
    <t>brama nie jest własnością LPR</t>
  </si>
  <si>
    <t>serwis we własnym zakresie</t>
  </si>
  <si>
    <t>ul. Skarżyńskiego 19, 54-530 Wrocław, Lotnisko Strachowice</t>
  </si>
  <si>
    <t>ul. Bukowska 283, 60-189 Poznań, Lotnisko Ławica</t>
  </si>
  <si>
    <t>ul. Szybowcowa 37, 80-298 Gdańsk, Lotnisko Rębiechowo</t>
  </si>
  <si>
    <t>netto</t>
  </si>
  <si>
    <t>Condoor 12x5m 
gwarancja do 04.09.2025</t>
  </si>
  <si>
    <t>Condoor 12x5m
gwarancja do 14.09.2025</t>
  </si>
  <si>
    <t>całkowity koszt przeglądów netto</t>
  </si>
  <si>
    <t>całkowity koszt przeglądów brutto</t>
  </si>
  <si>
    <t>łączny koszt napraw</t>
  </si>
  <si>
    <t>szacunkowa ilość napraw</t>
  </si>
  <si>
    <t>średni koszt naprawy</t>
  </si>
  <si>
    <t xml:space="preserve"> koszt 10 napraw netto</t>
  </si>
  <si>
    <t xml:space="preserve"> koszt 10 napraw brutto</t>
  </si>
  <si>
    <t>stawka VAT:</t>
  </si>
  <si>
    <t>koszt jednego przeglądu netto</t>
  </si>
  <si>
    <t>W ofercie należy podać sumę kwot znajdujących się w komórkach  D29 oraz D36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</si>
</sst>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63">
    <xf numFmtId="0" fontId="0" fillId="0" borderId="0" xfId="0"/>
    <xf numFmtId="14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14" fontId="0" fillId="3" borderId="2" xfId="0" applyNumberForma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0" fillId="0" borderId="1" xfId="0" applyBorder="1"/>
    <xf numFmtId="0" fontId="1" fillId="3" borderId="1" xfId="1" applyFont="1" applyFill="1" applyBorder="1" applyAlignment="1">
      <alignment vertical="center"/>
    </xf>
    <xf numFmtId="14" fontId="1" fillId="3" borderId="2" xfId="1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4" fontId="0" fillId="3" borderId="4" xfId="0" applyNumberFormat="1" applyFill="1" applyBorder="1" applyAlignment="1">
      <alignment vertical="center"/>
    </xf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1" xfId="1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17" fontId="3" fillId="3" borderId="1" xfId="0" applyNumberFormat="1" applyFont="1" applyFill="1" applyBorder="1" applyAlignment="1">
      <alignment vertical="center"/>
    </xf>
    <xf numFmtId="0" fontId="4" fillId="3" borderId="1" xfId="1" applyFont="1" applyFill="1" applyBorder="1" applyAlignment="1">
      <alignment horizontal="left" vertical="center"/>
    </xf>
    <xf numFmtId="14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44" fontId="0" fillId="5" borderId="1" xfId="0" applyNumberFormat="1" applyFill="1" applyBorder="1" applyAlignment="1">
      <alignment vertical="center"/>
    </xf>
    <xf numFmtId="44" fontId="1" fillId="5" borderId="1" xfId="1" applyNumberFormat="1" applyFont="1" applyFill="1" applyBorder="1" applyAlignment="1">
      <alignment vertical="center"/>
    </xf>
    <xf numFmtId="44" fontId="0" fillId="6" borderId="1" xfId="0" applyNumberFormat="1" applyFill="1" applyBorder="1" applyAlignment="1">
      <alignment vertical="center"/>
    </xf>
    <xf numFmtId="0" fontId="3" fillId="7" borderId="1" xfId="0" applyFont="1" applyFill="1" applyBorder="1" applyAlignment="1">
      <alignment vertical="center"/>
    </xf>
    <xf numFmtId="44" fontId="0" fillId="7" borderId="1" xfId="0" applyNumberFormat="1" applyFill="1" applyBorder="1" applyAlignment="1">
      <alignment vertical="center"/>
    </xf>
    <xf numFmtId="0" fontId="4" fillId="7" borderId="1" xfId="1" applyFont="1" applyFill="1" applyBorder="1" applyAlignment="1">
      <alignment horizontal="left" vertical="center"/>
    </xf>
    <xf numFmtId="14" fontId="3" fillId="7" borderId="1" xfId="0" applyNumberFormat="1" applyFont="1" applyFill="1" applyBorder="1" applyAlignment="1">
      <alignment vertical="center"/>
    </xf>
    <xf numFmtId="0" fontId="4" fillId="7" borderId="1" xfId="0" applyFont="1" applyFill="1" applyBorder="1" applyAlignment="1">
      <alignment vertical="center"/>
    </xf>
    <xf numFmtId="0" fontId="3" fillId="8" borderId="1" xfId="0" applyFont="1" applyFill="1" applyBorder="1" applyAlignment="1">
      <alignment vertical="center"/>
    </xf>
    <xf numFmtId="44" fontId="0" fillId="8" borderId="1" xfId="0" applyNumberFormat="1" applyFill="1" applyBorder="1" applyAlignment="1">
      <alignment vertical="center"/>
    </xf>
    <xf numFmtId="17" fontId="3" fillId="6" borderId="1" xfId="0" applyNumberFormat="1" applyFont="1" applyFill="1" applyBorder="1" applyAlignment="1">
      <alignment vertical="center"/>
    </xf>
    <xf numFmtId="0" fontId="3" fillId="7" borderId="3" xfId="0" applyFont="1" applyFill="1" applyBorder="1" applyAlignment="1">
      <alignment vertical="center"/>
    </xf>
    <xf numFmtId="0" fontId="3" fillId="6" borderId="0" xfId="0" applyFont="1" applyFill="1" applyAlignment="1">
      <alignment vertical="center" wrapText="1"/>
    </xf>
    <xf numFmtId="0" fontId="3" fillId="7" borderId="0" xfId="0" applyFont="1" applyFill="1" applyAlignment="1">
      <alignment vertical="center" wrapText="1"/>
    </xf>
    <xf numFmtId="0" fontId="3" fillId="8" borderId="0" xfId="0" applyFont="1" applyFill="1" applyAlignment="1">
      <alignment vertical="center" wrapText="1"/>
    </xf>
    <xf numFmtId="0" fontId="3" fillId="9" borderId="1" xfId="0" applyFont="1" applyFill="1" applyBorder="1" applyAlignment="1">
      <alignment vertical="center" wrapText="1"/>
    </xf>
    <xf numFmtId="44" fontId="0" fillId="9" borderId="1" xfId="0" applyNumberFormat="1" applyFill="1" applyBorder="1" applyAlignment="1">
      <alignment vertical="center"/>
    </xf>
    <xf numFmtId="0" fontId="3" fillId="9" borderId="0" xfId="0" applyFont="1" applyFill="1" applyAlignment="1">
      <alignment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44" fontId="0" fillId="0" borderId="0" xfId="0" applyNumberFormat="1"/>
    <xf numFmtId="0" fontId="3" fillId="7" borderId="1" xfId="0" applyFont="1" applyFill="1" applyBorder="1"/>
    <xf numFmtId="0" fontId="0" fillId="0" borderId="6" xfId="0" applyBorder="1"/>
    <xf numFmtId="0" fontId="0" fillId="3" borderId="7" xfId="0" applyFill="1" applyBorder="1" applyAlignment="1">
      <alignment vertical="center"/>
    </xf>
    <xf numFmtId="0" fontId="0" fillId="0" borderId="7" xfId="0" applyBorder="1"/>
    <xf numFmtId="0" fontId="0" fillId="3" borderId="5" xfId="0" applyFill="1" applyBorder="1" applyAlignment="1">
      <alignment vertical="center"/>
    </xf>
    <xf numFmtId="44" fontId="3" fillId="0" borderId="6" xfId="0" applyNumberFormat="1" applyFont="1" applyBorder="1" applyAlignment="1">
      <alignment vertical="center"/>
    </xf>
    <xf numFmtId="44" fontId="0" fillId="0" borderId="0" xfId="0" applyNumberFormat="1" applyAlignment="1">
      <alignment vertical="center"/>
    </xf>
    <xf numFmtId="17" fontId="3" fillId="7" borderId="1" xfId="0" applyNumberFormat="1" applyFont="1" applyFill="1" applyBorder="1" applyAlignment="1">
      <alignment vertical="center"/>
    </xf>
    <xf numFmtId="44" fontId="0" fillId="5" borderId="0" xfId="0" applyNumberFormat="1" applyFill="1"/>
    <xf numFmtId="0" fontId="9" fillId="2" borderId="1" xfId="0" applyFont="1" applyFill="1" applyBorder="1" applyAlignment="1">
      <alignment horizontal="center" vertical="center" wrapText="1"/>
    </xf>
    <xf numFmtId="44" fontId="0" fillId="0" borderId="1" xfId="0" applyNumberFormat="1" applyBorder="1"/>
    <xf numFmtId="44" fontId="0" fillId="10" borderId="1" xfId="0" applyNumberFormat="1" applyFill="1" applyBorder="1"/>
    <xf numFmtId="0" fontId="0" fillId="0" borderId="1" xfId="0" applyBorder="1" applyAlignment="1">
      <alignment horizontal="right"/>
    </xf>
    <xf numFmtId="10" fontId="0" fillId="11" borderId="1" xfId="0" applyNumberFormat="1" applyFill="1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" xfId="0" applyFont="1" applyBorder="1"/>
    <xf numFmtId="0" fontId="8" fillId="0" borderId="0" xfId="0" applyFont="1"/>
    <xf numFmtId="0" fontId="0" fillId="0" borderId="1" xfId="0" applyBorder="1"/>
  </cellXfs>
  <cellStyles count="2">
    <cellStyle name="Neutralny" xfId="1" builtinId="28"/>
    <cellStyle name="Normalny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8"/>
  <sheetViews>
    <sheetView tabSelected="1" topLeftCell="A7" zoomScale="90" zoomScaleNormal="90" workbookViewId="0">
      <selection activeCell="D29" sqref="D29"/>
    </sheetView>
  </sheetViews>
  <sheetFormatPr defaultRowHeight="15" x14ac:dyDescent="0.25"/>
  <cols>
    <col min="1" max="1" width="3.42578125" customWidth="1"/>
    <col min="2" max="2" width="14" customWidth="1"/>
    <col min="3" max="3" width="20.140625" bestFit="1" customWidth="1"/>
    <col min="4" max="4" width="12.85546875" bestFit="1" customWidth="1"/>
    <col min="5" max="5" width="16.42578125" customWidth="1"/>
    <col min="6" max="6" width="15.42578125" bestFit="1" customWidth="1"/>
    <col min="7" max="7" width="13" customWidth="1"/>
    <col min="8" max="8" width="14.5703125" customWidth="1"/>
    <col min="9" max="9" width="16.5703125" bestFit="1" customWidth="1"/>
    <col min="10" max="10" width="12.85546875" bestFit="1" customWidth="1"/>
    <col min="11" max="11" width="13.7109375" bestFit="1" customWidth="1"/>
    <col min="12" max="12" width="14.5703125" bestFit="1" customWidth="1"/>
    <col min="13" max="14" width="12.42578125" customWidth="1"/>
    <col min="15" max="15" width="3.28515625" hidden="1" customWidth="1"/>
    <col min="16" max="16" width="54.85546875" bestFit="1" customWidth="1"/>
    <col min="17" max="17" width="19.140625" bestFit="1" customWidth="1"/>
  </cols>
  <sheetData>
    <row r="1" spans="1:16" x14ac:dyDescent="0.25">
      <c r="A1" s="57" t="s">
        <v>38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9"/>
    </row>
    <row r="2" spans="1:16" ht="36" x14ac:dyDescent="0.25">
      <c r="A2" s="39" t="s">
        <v>28</v>
      </c>
      <c r="B2" s="39" t="s">
        <v>24</v>
      </c>
      <c r="C2" s="52" t="s">
        <v>67</v>
      </c>
      <c r="D2" s="40" t="s">
        <v>92</v>
      </c>
      <c r="E2" s="40" t="s">
        <v>64</v>
      </c>
      <c r="F2" s="52" t="s">
        <v>68</v>
      </c>
      <c r="G2" s="40" t="s">
        <v>63</v>
      </c>
      <c r="H2" s="40" t="s">
        <v>64</v>
      </c>
      <c r="I2" s="52" t="s">
        <v>69</v>
      </c>
      <c r="J2" s="40" t="s">
        <v>63</v>
      </c>
      <c r="K2" s="40" t="s">
        <v>64</v>
      </c>
      <c r="L2" s="52" t="s">
        <v>70</v>
      </c>
      <c r="M2" s="40" t="s">
        <v>92</v>
      </c>
      <c r="N2" s="40" t="s">
        <v>64</v>
      </c>
      <c r="O2" s="41" t="s">
        <v>25</v>
      </c>
      <c r="P2" s="39" t="s">
        <v>0</v>
      </c>
    </row>
    <row r="3" spans="1:16" x14ac:dyDescent="0.25">
      <c r="A3" s="20">
        <v>1</v>
      </c>
      <c r="B3" s="2" t="s">
        <v>1</v>
      </c>
      <c r="C3" s="11" t="s">
        <v>39</v>
      </c>
      <c r="D3" s="21"/>
      <c r="E3" s="21"/>
      <c r="F3" s="50" t="s">
        <v>46</v>
      </c>
      <c r="G3" s="25" t="s">
        <v>65</v>
      </c>
      <c r="H3" s="25" t="s">
        <v>65</v>
      </c>
      <c r="I3" s="16" t="s">
        <v>41</v>
      </c>
      <c r="J3" s="21"/>
      <c r="K3" s="21"/>
      <c r="L3" s="31" t="s">
        <v>42</v>
      </c>
      <c r="M3" s="23" t="s">
        <v>65</v>
      </c>
      <c r="N3" s="23" t="s">
        <v>65</v>
      </c>
      <c r="O3" s="4"/>
      <c r="P3" s="2" t="s">
        <v>66</v>
      </c>
    </row>
    <row r="4" spans="1:16" x14ac:dyDescent="0.25">
      <c r="A4" s="20">
        <v>2</v>
      </c>
      <c r="B4" s="2" t="s">
        <v>2</v>
      </c>
      <c r="C4" s="12" t="s">
        <v>43</v>
      </c>
      <c r="D4" s="21"/>
      <c r="E4" s="21"/>
      <c r="F4" s="12" t="s">
        <v>40</v>
      </c>
      <c r="G4" s="21"/>
      <c r="H4" s="21"/>
      <c r="I4" s="12" t="s">
        <v>44</v>
      </c>
      <c r="J4" s="21"/>
      <c r="K4" s="21"/>
      <c r="L4" s="29" t="s">
        <v>71</v>
      </c>
      <c r="M4" s="30" t="s">
        <v>65</v>
      </c>
      <c r="N4" s="30" t="s">
        <v>65</v>
      </c>
      <c r="O4" s="4"/>
      <c r="P4" s="2" t="s">
        <v>80</v>
      </c>
    </row>
    <row r="5" spans="1:16" x14ac:dyDescent="0.25">
      <c r="A5" s="20">
        <v>3</v>
      </c>
      <c r="B5" s="3" t="s">
        <v>3</v>
      </c>
      <c r="C5" s="13" t="s">
        <v>45</v>
      </c>
      <c r="D5" s="21"/>
      <c r="E5" s="21"/>
      <c r="F5" s="13" t="s">
        <v>40</v>
      </c>
      <c r="G5" s="21"/>
      <c r="H5" s="21"/>
      <c r="I5" s="13" t="s">
        <v>44</v>
      </c>
      <c r="J5" s="21"/>
      <c r="K5" s="21"/>
      <c r="L5" s="28" t="s">
        <v>46</v>
      </c>
      <c r="M5" s="25" t="s">
        <v>65</v>
      </c>
      <c r="N5" s="25" t="s">
        <v>65</v>
      </c>
      <c r="O5" s="5"/>
      <c r="P5" s="3" t="s">
        <v>27</v>
      </c>
    </row>
    <row r="6" spans="1:16" x14ac:dyDescent="0.25">
      <c r="A6" s="20">
        <v>4</v>
      </c>
      <c r="B6" s="2" t="s">
        <v>4</v>
      </c>
      <c r="C6" s="12" t="s">
        <v>49</v>
      </c>
      <c r="D6" s="21"/>
      <c r="E6" s="21"/>
      <c r="F6" s="12" t="s">
        <v>40</v>
      </c>
      <c r="G6" s="21"/>
      <c r="H6" s="21"/>
      <c r="I6" s="12" t="s">
        <v>44</v>
      </c>
      <c r="J6" s="21"/>
      <c r="K6" s="21"/>
      <c r="L6" s="24" t="s">
        <v>46</v>
      </c>
      <c r="M6" s="25" t="s">
        <v>65</v>
      </c>
      <c r="N6" s="25" t="s">
        <v>65</v>
      </c>
      <c r="O6" s="4"/>
      <c r="P6" s="2" t="s">
        <v>5</v>
      </c>
    </row>
    <row r="7" spans="1:16" x14ac:dyDescent="0.25">
      <c r="A7" s="20">
        <v>5</v>
      </c>
      <c r="B7" s="2" t="s">
        <v>6</v>
      </c>
      <c r="C7" s="12" t="s">
        <v>50</v>
      </c>
      <c r="D7" s="21"/>
      <c r="E7" s="21"/>
      <c r="F7" s="12" t="s">
        <v>40</v>
      </c>
      <c r="G7" s="21"/>
      <c r="H7" s="21"/>
      <c r="I7" s="24" t="s">
        <v>46</v>
      </c>
      <c r="J7" s="25" t="s">
        <v>65</v>
      </c>
      <c r="K7" s="25" t="s">
        <v>65</v>
      </c>
      <c r="L7" s="24" t="s">
        <v>46</v>
      </c>
      <c r="M7" s="25" t="s">
        <v>65</v>
      </c>
      <c r="N7" s="25" t="s">
        <v>65</v>
      </c>
      <c r="O7" s="4"/>
      <c r="P7" s="2" t="s">
        <v>7</v>
      </c>
    </row>
    <row r="8" spans="1:16" x14ac:dyDescent="0.25">
      <c r="A8" s="20">
        <v>6</v>
      </c>
      <c r="B8" s="2" t="s">
        <v>8</v>
      </c>
      <c r="C8" s="12" t="s">
        <v>45</v>
      </c>
      <c r="D8" s="21"/>
      <c r="E8" s="21"/>
      <c r="F8" s="12" t="s">
        <v>40</v>
      </c>
      <c r="G8" s="21"/>
      <c r="H8" s="21"/>
      <c r="I8" s="12" t="s">
        <v>44</v>
      </c>
      <c r="J8" s="21"/>
      <c r="K8" s="21"/>
      <c r="L8" s="24" t="s">
        <v>46</v>
      </c>
      <c r="M8" s="25" t="s">
        <v>65</v>
      </c>
      <c r="N8" s="25" t="s">
        <v>65</v>
      </c>
      <c r="O8" s="4"/>
      <c r="P8" s="2" t="s">
        <v>9</v>
      </c>
    </row>
    <row r="9" spans="1:16" x14ac:dyDescent="0.25">
      <c r="A9" s="20">
        <v>7</v>
      </c>
      <c r="B9" s="7" t="s">
        <v>10</v>
      </c>
      <c r="C9" s="14" t="s">
        <v>45</v>
      </c>
      <c r="D9" s="21"/>
      <c r="E9" s="21"/>
      <c r="F9" s="14" t="s">
        <v>40</v>
      </c>
      <c r="G9" s="21"/>
      <c r="H9" s="21"/>
      <c r="I9" s="14" t="s">
        <v>44</v>
      </c>
      <c r="J9" s="21"/>
      <c r="K9" s="21"/>
      <c r="L9" s="14" t="s">
        <v>72</v>
      </c>
      <c r="M9" s="22"/>
      <c r="N9" s="22"/>
      <c r="O9" s="8"/>
      <c r="P9" s="7" t="s">
        <v>11</v>
      </c>
    </row>
    <row r="10" spans="1:16" x14ac:dyDescent="0.25">
      <c r="A10" s="20">
        <v>8</v>
      </c>
      <c r="B10" s="2" t="s">
        <v>12</v>
      </c>
      <c r="C10" s="12" t="s">
        <v>45</v>
      </c>
      <c r="D10" s="21"/>
      <c r="E10" s="21"/>
      <c r="F10" s="12" t="s">
        <v>40</v>
      </c>
      <c r="G10" s="21"/>
      <c r="H10" s="21"/>
      <c r="I10" s="12" t="s">
        <v>44</v>
      </c>
      <c r="J10" s="21"/>
      <c r="K10" s="21"/>
      <c r="L10" s="24" t="s">
        <v>46</v>
      </c>
      <c r="M10" s="25" t="s">
        <v>65</v>
      </c>
      <c r="N10" s="25" t="s">
        <v>65</v>
      </c>
      <c r="O10" s="4"/>
      <c r="P10" s="2" t="s">
        <v>37</v>
      </c>
    </row>
    <row r="11" spans="1:16" x14ac:dyDescent="0.25">
      <c r="A11" s="20">
        <v>9</v>
      </c>
      <c r="B11" s="2" t="s">
        <v>13</v>
      </c>
      <c r="C11" s="12" t="s">
        <v>47</v>
      </c>
      <c r="D11" s="21"/>
      <c r="E11" s="21"/>
      <c r="F11" s="12" t="s">
        <v>40</v>
      </c>
      <c r="G11" s="21"/>
      <c r="H11" s="21"/>
      <c r="I11" s="12" t="s">
        <v>44</v>
      </c>
      <c r="J11" s="21"/>
      <c r="K11" s="21"/>
      <c r="L11" s="24" t="s">
        <v>46</v>
      </c>
      <c r="M11" s="25" t="s">
        <v>65</v>
      </c>
      <c r="N11" s="25" t="s">
        <v>65</v>
      </c>
      <c r="O11" s="4"/>
      <c r="P11" s="2" t="s">
        <v>14</v>
      </c>
    </row>
    <row r="12" spans="1:16" x14ac:dyDescent="0.25">
      <c r="A12" s="20">
        <v>10</v>
      </c>
      <c r="B12" s="2" t="s">
        <v>15</v>
      </c>
      <c r="C12" s="12" t="s">
        <v>48</v>
      </c>
      <c r="D12" s="21"/>
      <c r="E12" s="21"/>
      <c r="F12" s="12" t="s">
        <v>40</v>
      </c>
      <c r="G12" s="21"/>
      <c r="H12" s="21"/>
      <c r="I12" s="24" t="s">
        <v>46</v>
      </c>
      <c r="J12" s="25" t="s">
        <v>65</v>
      </c>
      <c r="K12" s="25" t="s">
        <v>65</v>
      </c>
      <c r="L12" s="24" t="s">
        <v>46</v>
      </c>
      <c r="M12" s="25" t="s">
        <v>65</v>
      </c>
      <c r="N12" s="25" t="s">
        <v>65</v>
      </c>
      <c r="O12" s="4"/>
      <c r="P12" s="2" t="s">
        <v>79</v>
      </c>
    </row>
    <row r="13" spans="1:16" x14ac:dyDescent="0.25">
      <c r="A13" s="20">
        <v>11</v>
      </c>
      <c r="B13" s="7" t="s">
        <v>16</v>
      </c>
      <c r="C13" s="14" t="s">
        <v>51</v>
      </c>
      <c r="D13" s="21"/>
      <c r="E13" s="21"/>
      <c r="F13" s="14" t="s">
        <v>52</v>
      </c>
      <c r="G13" s="21"/>
      <c r="H13" s="21"/>
      <c r="I13" s="17" t="s">
        <v>41</v>
      </c>
      <c r="J13" s="21"/>
      <c r="K13" s="21"/>
      <c r="L13" s="26" t="s">
        <v>46</v>
      </c>
      <c r="M13" s="25" t="s">
        <v>65</v>
      </c>
      <c r="N13" s="25" t="s">
        <v>65</v>
      </c>
      <c r="O13" s="8"/>
      <c r="P13" s="7" t="s">
        <v>17</v>
      </c>
    </row>
    <row r="14" spans="1:16" x14ac:dyDescent="0.25">
      <c r="A14" s="20">
        <v>12</v>
      </c>
      <c r="B14" s="2" t="s">
        <v>18</v>
      </c>
      <c r="C14" s="12" t="s">
        <v>53</v>
      </c>
      <c r="D14" s="21"/>
      <c r="E14" s="21"/>
      <c r="F14" s="12" t="s">
        <v>54</v>
      </c>
      <c r="G14" s="21"/>
      <c r="H14" s="21"/>
      <c r="I14" s="18" t="s">
        <v>44</v>
      </c>
      <c r="J14" s="21"/>
      <c r="K14" s="21"/>
      <c r="L14" s="27" t="s">
        <v>46</v>
      </c>
      <c r="M14" s="25" t="s">
        <v>65</v>
      </c>
      <c r="N14" s="25" t="s">
        <v>65</v>
      </c>
      <c r="O14" s="4"/>
      <c r="P14" s="2" t="s">
        <v>19</v>
      </c>
    </row>
    <row r="15" spans="1:16" ht="33.75" x14ac:dyDescent="0.25">
      <c r="A15" s="20">
        <v>13</v>
      </c>
      <c r="B15" s="2" t="s">
        <v>20</v>
      </c>
      <c r="C15" s="36" t="s">
        <v>73</v>
      </c>
      <c r="D15" s="37" t="s">
        <v>65</v>
      </c>
      <c r="E15" s="37" t="s">
        <v>65</v>
      </c>
      <c r="F15" s="24" t="s">
        <v>46</v>
      </c>
      <c r="G15" s="25" t="s">
        <v>65</v>
      </c>
      <c r="H15" s="25" t="s">
        <v>65</v>
      </c>
      <c r="I15" s="19" t="s">
        <v>60</v>
      </c>
      <c r="J15" s="21"/>
      <c r="K15" s="21"/>
      <c r="L15" s="24" t="s">
        <v>46</v>
      </c>
      <c r="M15" s="25" t="s">
        <v>65</v>
      </c>
      <c r="N15" s="25" t="s">
        <v>65</v>
      </c>
      <c r="O15" s="4"/>
      <c r="P15" s="2" t="s">
        <v>26</v>
      </c>
    </row>
    <row r="16" spans="1:16" x14ac:dyDescent="0.25">
      <c r="A16" s="20">
        <v>14</v>
      </c>
      <c r="B16" s="2" t="s">
        <v>21</v>
      </c>
      <c r="C16" s="12" t="s">
        <v>55</v>
      </c>
      <c r="D16" s="21"/>
      <c r="E16" s="21"/>
      <c r="F16" s="12" t="s">
        <v>56</v>
      </c>
      <c r="G16" s="21"/>
      <c r="H16" s="21"/>
      <c r="I16" s="24" t="s">
        <v>46</v>
      </c>
      <c r="J16" s="25" t="s">
        <v>65</v>
      </c>
      <c r="K16" s="25" t="s">
        <v>65</v>
      </c>
      <c r="L16" s="24" t="s">
        <v>46</v>
      </c>
      <c r="M16" s="25" t="s">
        <v>65</v>
      </c>
      <c r="N16" s="25" t="s">
        <v>65</v>
      </c>
      <c r="O16" s="4"/>
      <c r="P16" s="2" t="s">
        <v>78</v>
      </c>
    </row>
    <row r="17" spans="1:17" x14ac:dyDescent="0.25">
      <c r="A17" s="20">
        <v>15</v>
      </c>
      <c r="B17" s="9" t="s">
        <v>22</v>
      </c>
      <c r="C17" s="15" t="s">
        <v>57</v>
      </c>
      <c r="D17" s="21"/>
      <c r="E17" s="21"/>
      <c r="F17" s="15" t="s">
        <v>56</v>
      </c>
      <c r="G17" s="21"/>
      <c r="H17" s="21"/>
      <c r="I17" s="15" t="s">
        <v>44</v>
      </c>
      <c r="J17" s="21"/>
      <c r="K17" s="21"/>
      <c r="L17" s="32" t="s">
        <v>46</v>
      </c>
      <c r="M17" s="25" t="s">
        <v>65</v>
      </c>
      <c r="N17" s="25" t="s">
        <v>65</v>
      </c>
      <c r="O17" s="10"/>
      <c r="P17" s="47" t="s">
        <v>23</v>
      </c>
      <c r="Q17" s="44"/>
    </row>
    <row r="18" spans="1:17" x14ac:dyDescent="0.25">
      <c r="A18" s="20">
        <v>16</v>
      </c>
      <c r="B18" s="2" t="s">
        <v>31</v>
      </c>
      <c r="C18" s="12" t="s">
        <v>58</v>
      </c>
      <c r="D18" s="21"/>
      <c r="E18" s="21"/>
      <c r="F18" s="12" t="s">
        <v>59</v>
      </c>
      <c r="G18" s="21"/>
      <c r="H18" s="21"/>
      <c r="I18" s="12" t="s">
        <v>61</v>
      </c>
      <c r="J18" s="21"/>
      <c r="K18" s="21"/>
      <c r="L18" s="24" t="s">
        <v>46</v>
      </c>
      <c r="M18" s="25" t="s">
        <v>65</v>
      </c>
      <c r="N18" s="25" t="s">
        <v>65</v>
      </c>
      <c r="O18" s="1"/>
      <c r="P18" s="45" t="s">
        <v>33</v>
      </c>
      <c r="Q18" s="44"/>
    </row>
    <row r="19" spans="1:17" x14ac:dyDescent="0.25">
      <c r="A19" s="20">
        <v>17</v>
      </c>
      <c r="B19" s="2" t="s">
        <v>32</v>
      </c>
      <c r="C19" s="12" t="s">
        <v>62</v>
      </c>
      <c r="D19" s="21"/>
      <c r="E19" s="21"/>
      <c r="F19" s="12" t="s">
        <v>56</v>
      </c>
      <c r="G19" s="21"/>
      <c r="H19" s="21"/>
      <c r="I19" s="12" t="s">
        <v>44</v>
      </c>
      <c r="J19" s="21"/>
      <c r="K19" s="21"/>
      <c r="L19" s="24" t="s">
        <v>46</v>
      </c>
      <c r="M19" s="25" t="s">
        <v>65</v>
      </c>
      <c r="N19" s="25" t="s">
        <v>65</v>
      </c>
      <c r="O19" s="1"/>
      <c r="P19" s="45" t="s">
        <v>34</v>
      </c>
      <c r="Q19" s="44"/>
    </row>
    <row r="20" spans="1:17" ht="22.5" x14ac:dyDescent="0.25">
      <c r="A20" s="20">
        <v>18</v>
      </c>
      <c r="B20" s="2" t="s">
        <v>29</v>
      </c>
      <c r="C20" s="19" t="s">
        <v>82</v>
      </c>
      <c r="D20" s="21"/>
      <c r="E20" s="21"/>
      <c r="F20" s="12" t="s">
        <v>59</v>
      </c>
      <c r="G20" s="21"/>
      <c r="H20" s="21"/>
      <c r="I20" s="12" t="s">
        <v>41</v>
      </c>
      <c r="J20" s="21"/>
      <c r="K20" s="21"/>
      <c r="L20" s="24" t="s">
        <v>46</v>
      </c>
      <c r="M20" s="25" t="s">
        <v>65</v>
      </c>
      <c r="N20" s="25" t="s">
        <v>65</v>
      </c>
      <c r="O20" s="6"/>
      <c r="P20" s="46" t="s">
        <v>35</v>
      </c>
      <c r="Q20" s="48"/>
    </row>
    <row r="21" spans="1:17" ht="22.5" x14ac:dyDescent="0.25">
      <c r="A21" s="20">
        <v>19</v>
      </c>
      <c r="B21" s="2" t="s">
        <v>30</v>
      </c>
      <c r="C21" s="19" t="s">
        <v>83</v>
      </c>
      <c r="D21" s="21"/>
      <c r="E21" s="21"/>
      <c r="F21" s="12" t="s">
        <v>59</v>
      </c>
      <c r="G21" s="21"/>
      <c r="H21" s="21"/>
      <c r="I21" s="12" t="s">
        <v>44</v>
      </c>
      <c r="J21" s="21"/>
      <c r="K21" s="21"/>
      <c r="L21" s="43" t="s">
        <v>46</v>
      </c>
      <c r="M21" s="25" t="s">
        <v>65</v>
      </c>
      <c r="N21" s="25" t="s">
        <v>65</v>
      </c>
      <c r="O21" s="6"/>
      <c r="P21" s="46" t="s">
        <v>36</v>
      </c>
      <c r="Q21" s="48"/>
    </row>
    <row r="22" spans="1:17" ht="22.5" x14ac:dyDescent="0.25">
      <c r="B22" s="33" t="s">
        <v>74</v>
      </c>
    </row>
    <row r="23" spans="1:17" x14ac:dyDescent="0.25">
      <c r="B23" s="34" t="s">
        <v>75</v>
      </c>
      <c r="M23" s="49"/>
    </row>
    <row r="24" spans="1:17" ht="22.5" x14ac:dyDescent="0.25">
      <c r="B24" s="35" t="s">
        <v>76</v>
      </c>
    </row>
    <row r="25" spans="1:17" ht="23.25" x14ac:dyDescent="0.25">
      <c r="B25" s="38" t="s">
        <v>77</v>
      </c>
    </row>
    <row r="26" spans="1:17" x14ac:dyDescent="0.25">
      <c r="C26" t="s">
        <v>81</v>
      </c>
      <c r="D26" s="51">
        <f>2*SUM(D3:D21)</f>
        <v>0</v>
      </c>
      <c r="E26" s="42"/>
      <c r="F26" s="42"/>
      <c r="G26" s="51">
        <f>SUM(G3:G21)</f>
        <v>0</v>
      </c>
      <c r="H26" s="42"/>
      <c r="I26" s="42"/>
      <c r="J26" s="51">
        <f>SUM(J3:J21)</f>
        <v>0</v>
      </c>
      <c r="K26" s="42"/>
      <c r="L26" s="42"/>
      <c r="M26" s="51">
        <f>2*M9</f>
        <v>0</v>
      </c>
      <c r="N26" s="42"/>
      <c r="O26" s="42">
        <f>SUM(O16:O19)+SUM(O3:O14)</f>
        <v>0</v>
      </c>
    </row>
    <row r="28" spans="1:17" x14ac:dyDescent="0.25">
      <c r="B28" s="60" t="s">
        <v>84</v>
      </c>
      <c r="C28" s="60"/>
      <c r="D28" s="53">
        <f>SUM(D26+G26+J26+M26)</f>
        <v>0</v>
      </c>
      <c r="E28" s="55" t="s">
        <v>91</v>
      </c>
      <c r="F28" s="56"/>
    </row>
    <row r="29" spans="1:17" x14ac:dyDescent="0.25">
      <c r="B29" s="60" t="s">
        <v>85</v>
      </c>
      <c r="C29" s="60"/>
      <c r="D29" s="54">
        <f>D28*(1+F28)</f>
        <v>0</v>
      </c>
    </row>
    <row r="31" spans="1:17" x14ac:dyDescent="0.25">
      <c r="B31" s="62" t="s">
        <v>86</v>
      </c>
      <c r="C31" s="62"/>
      <c r="D31" s="53">
        <f>SUM(E3:E21)+SUM(H3:H21)+SUM(K3:K21)+(N9)</f>
        <v>0</v>
      </c>
      <c r="E31" s="42"/>
    </row>
    <row r="32" spans="1:17" x14ac:dyDescent="0.25">
      <c r="B32" s="6" t="s">
        <v>88</v>
      </c>
      <c r="C32" s="6"/>
      <c r="D32" s="53">
        <f>D31/52</f>
        <v>0</v>
      </c>
    </row>
    <row r="33" spans="2:9" x14ac:dyDescent="0.25">
      <c r="B33" s="6" t="s">
        <v>87</v>
      </c>
      <c r="C33" s="6"/>
      <c r="D33" s="6">
        <v>10</v>
      </c>
    </row>
    <row r="35" spans="2:9" x14ac:dyDescent="0.25">
      <c r="B35" s="60" t="s">
        <v>89</v>
      </c>
      <c r="C35" s="60"/>
      <c r="D35" s="53">
        <f>D32*D33</f>
        <v>0</v>
      </c>
      <c r="E35" s="55" t="s">
        <v>91</v>
      </c>
      <c r="F35" s="56"/>
    </row>
    <row r="36" spans="2:9" x14ac:dyDescent="0.25">
      <c r="B36" s="60" t="s">
        <v>90</v>
      </c>
      <c r="C36" s="60"/>
      <c r="D36" s="54">
        <f>D35*(1+F35)</f>
        <v>0</v>
      </c>
    </row>
    <row r="38" spans="2:9" ht="21" x14ac:dyDescent="0.35">
      <c r="B38" s="61" t="s">
        <v>93</v>
      </c>
      <c r="C38" s="61"/>
      <c r="D38" s="61"/>
      <c r="E38" s="61"/>
      <c r="F38" s="61"/>
      <c r="G38" s="61"/>
      <c r="H38" s="61"/>
      <c r="I38" s="61"/>
    </row>
  </sheetData>
  <mergeCells count="7">
    <mergeCell ref="A1:P1"/>
    <mergeCell ref="B36:C36"/>
    <mergeCell ref="B38:I38"/>
    <mergeCell ref="B28:C28"/>
    <mergeCell ref="B29:C29"/>
    <mergeCell ref="B31:C31"/>
    <mergeCell ref="B35:C3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Mariusz Janowski</dc:creator>
  <cp:lastModifiedBy>Licencje LPR</cp:lastModifiedBy>
  <cp:lastPrinted>2023-09-12T10:34:58Z</cp:lastPrinted>
  <dcterms:created xsi:type="dcterms:W3CDTF">2022-04-05T11:43:26Z</dcterms:created>
  <dcterms:modified xsi:type="dcterms:W3CDTF">2025-02-11T14:11:09Z</dcterms:modified>
</cp:coreProperties>
</file>